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สมรรถนะสำคัญ" sheetId="5" r:id="rId1"/>
  </sheets>
  <definedNames>
    <definedName name="_xlnm.Print_Area" localSheetId="0">สมรรถนะสำคัญ!$A$1:$H$50</definedName>
    <definedName name="_xlnm.Print_Titles" localSheetId="0">สมรรถนะสำคัญ!$1:$5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H33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4" i="5"/>
  <c r="H34" i="5" s="1"/>
  <c r="G6" i="5"/>
  <c r="H6" i="5" s="1"/>
  <c r="E50" i="5"/>
  <c r="E49" i="5"/>
  <c r="E48" i="5"/>
  <c r="E47" i="5"/>
  <c r="E46" i="5"/>
  <c r="D50" i="5"/>
  <c r="D49" i="5"/>
  <c r="D48" i="5"/>
  <c r="D47" i="5"/>
  <c r="D46" i="5"/>
  <c r="C50" i="5"/>
  <c r="C49" i="5"/>
  <c r="C48" i="5"/>
  <c r="C47" i="5"/>
  <c r="C46" i="5"/>
  <c r="B50" i="5"/>
  <c r="B49" i="5"/>
  <c r="B48" i="5"/>
  <c r="B47" i="5"/>
  <c r="B46" i="5"/>
  <c r="B42" i="5" l="1"/>
  <c r="B41" i="5"/>
  <c r="B39" i="5"/>
  <c r="B40" i="5" l="1"/>
  <c r="B43" i="5" l="1"/>
  <c r="G40" i="5" s="1"/>
  <c r="G39" i="5" l="1"/>
  <c r="G42" i="5"/>
  <c r="G41" i="5"/>
</calcChain>
</file>

<file path=xl/sharedStrings.xml><?xml version="1.0" encoding="utf-8"?>
<sst xmlns="http://schemas.openxmlformats.org/spreadsheetml/2006/main" count="63" uniqueCount="58">
  <si>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</si>
  <si>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</si>
  <si>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</si>
  <si>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</si>
  <si>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</si>
  <si>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</si>
  <si>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</si>
  <si>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</si>
  <si>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</si>
  <si>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</si>
  <si>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</si>
  <si>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</si>
  <si>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</si>
  <si>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</si>
  <si>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</si>
  <si>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</si>
  <si>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</si>
  <si>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</si>
  <si>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</si>
  <si>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</si>
  <si>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</si>
  <si>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</si>
  <si>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</si>
  <si>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</si>
  <si>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</si>
  <si>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</si>
  <si>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</si>
  <si>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</si>
  <si>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</si>
  <si>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นายฐิติวิวัฒน์  วัฒนศรี</t>
  </si>
  <si>
    <t>นายชวนากร  นาคศรี</t>
  </si>
  <si>
    <t>นายธีรยุทธ  ขุนใจ</t>
  </si>
  <si>
    <t>นายนนทิวัชร  อิ่มหนำ</t>
  </si>
  <si>
    <t>นางสาวเกศิณี  สีแก้วก่ำ</t>
  </si>
  <si>
    <t>นางสาวจันทิมาพร  กุมุท</t>
  </si>
  <si>
    <t>นางสาวนภัสสร  ดีอินทร์</t>
  </si>
  <si>
    <t>นางสาวบุษกร  พิมพ์ดี</t>
  </si>
  <si>
    <t>นางสาวปฐมพร  พลหลง</t>
  </si>
  <si>
    <t>นางสาวพีลดากร  แก้วมี</t>
  </si>
  <si>
    <t>นางสาวภัทราวดี  ไทยมี</t>
  </si>
  <si>
    <t>นางสาวสุชานันท์  มั่นเหมาะ</t>
  </si>
  <si>
    <t>นางสาวอรทัย  มิ่งไธสง</t>
  </si>
  <si>
    <t>นางสาวนภัสรา  ยอดคำ</t>
  </si>
  <si>
    <t>นางสาวณัฏฐณิชา  บุญเจิม</t>
  </si>
  <si>
    <t>นางสาวจิดาภา  วรสิทธิ์</t>
  </si>
  <si>
    <t>นางสาวชนม์นิภา  พรรณา</t>
  </si>
  <si>
    <t>นางสาวชนากานต์  สามัญสวน</t>
  </si>
  <si>
    <t>นางสาวนกน้อย  แจ้งใจ</t>
  </si>
  <si>
    <t>นางสาวนาราภัทร  คล่ำคง</t>
  </si>
  <si>
    <t>นางสาวปริดา  มาสองชั้น</t>
  </si>
  <si>
    <t>นางสาวปาริชาติ  อินเจริญ</t>
  </si>
  <si>
    <t>นางสาวพัชรภรณ์  คำนนท์</t>
  </si>
  <si>
    <t>นางสาวรุจิรดา  จวบสุข</t>
  </si>
  <si>
    <t>นางสาวศิลป์ศุภา  บุญเจ๊ก</t>
  </si>
  <si>
    <t>นางสาวสิดาพร  ช่างเพาะ</t>
  </si>
  <si>
    <t>นางสาวสิรินทิพย์  ทุตะกิจ</t>
  </si>
  <si>
    <t>นางสาวสิรินรี  ไมโคกสูง</t>
  </si>
  <si>
    <t>นางสาวอมรรัตน์  คำภิโร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</si>
</sst>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34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135" zoomScaleNormal="135" workbookViewId="0">
      <selection activeCell="A36" sqref="A36:H36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2</v>
      </c>
      <c r="C7" s="14">
        <v>3</v>
      </c>
      <c r="D7" s="14">
        <v>2</v>
      </c>
      <c r="E7" s="14">
        <v>3</v>
      </c>
      <c r="F7" s="14">
        <v>3</v>
      </c>
      <c r="G7" s="2">
        <f t="shared" ref="G7:G34" si="0">SUM(B7:F7)/5</f>
        <v>2.6</v>
      </c>
      <c r="H7" s="1" t="str">
        <f t="shared" ref="H7:H34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2</v>
      </c>
      <c r="C9" s="14">
        <v>3</v>
      </c>
      <c r="D9" s="14">
        <v>2</v>
      </c>
      <c r="E9" s="14">
        <v>3</v>
      </c>
      <c r="F9" s="14">
        <v>3</v>
      </c>
      <c r="G9" s="2">
        <f t="shared" si="0"/>
        <v>2.6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2</v>
      </c>
      <c r="E10" s="14">
        <v>2</v>
      </c>
      <c r="F10" s="14">
        <v>3</v>
      </c>
      <c r="G10" s="2">
        <f t="shared" si="0"/>
        <v>2.6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>
        <v>2</v>
      </c>
      <c r="C13" s="14">
        <v>2</v>
      </c>
      <c r="D13" s="14">
        <v>3</v>
      </c>
      <c r="E13" s="14">
        <v>3</v>
      </c>
      <c r="F13" s="14">
        <v>3</v>
      </c>
      <c r="G13" s="2">
        <f t="shared" si="0"/>
        <v>2.6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3</v>
      </c>
      <c r="C15" s="14">
        <v>2</v>
      </c>
      <c r="D15" s="14">
        <v>2</v>
      </c>
      <c r="E15" s="14">
        <v>3</v>
      </c>
      <c r="F15" s="14">
        <v>3</v>
      </c>
      <c r="G15" s="2">
        <f t="shared" si="0"/>
        <v>2.6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2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2.8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2</v>
      </c>
      <c r="C20" s="14">
        <v>2</v>
      </c>
      <c r="D20" s="14">
        <v>2</v>
      </c>
      <c r="E20" s="14">
        <v>2</v>
      </c>
      <c r="F20" s="14">
        <v>3</v>
      </c>
      <c r="G20" s="2">
        <f t="shared" si="0"/>
        <v>2.2000000000000002</v>
      </c>
      <c r="H20" s="1" t="str">
        <f t="shared" si="1"/>
        <v>ดี</v>
      </c>
    </row>
    <row r="21" spans="1:8" s="3" customFormat="1" ht="18.75" customHeight="1" x14ac:dyDescent="0.25">
      <c r="A21" s="17" t="s">
        <v>44</v>
      </c>
      <c r="B21" s="14">
        <v>2</v>
      </c>
      <c r="C21" s="14">
        <v>2</v>
      </c>
      <c r="D21" s="14">
        <v>2</v>
      </c>
      <c r="E21" s="14">
        <v>2</v>
      </c>
      <c r="F21" s="14">
        <v>3</v>
      </c>
      <c r="G21" s="2">
        <f t="shared" si="0"/>
        <v>2.2000000000000002</v>
      </c>
      <c r="H21" s="1" t="str">
        <f t="shared" si="1"/>
        <v>ดี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2</v>
      </c>
      <c r="D33" s="14">
        <v>2</v>
      </c>
      <c r="E33" s="14">
        <v>2</v>
      </c>
      <c r="F33" s="14">
        <v>3</v>
      </c>
      <c r="G33" s="2">
        <f t="shared" si="0"/>
        <v>2.4</v>
      </c>
      <c r="H33" s="1" t="str">
        <f t="shared" si="1"/>
        <v>ดี</v>
      </c>
    </row>
    <row r="34" spans="1:8" s="3" customFormat="1" ht="18.75" customHeight="1" x14ac:dyDescent="0.25">
      <c r="A34" s="17" t="s">
        <v>57</v>
      </c>
      <c r="B34" s="14">
        <v>3</v>
      </c>
      <c r="C34" s="14">
        <v>2</v>
      </c>
      <c r="D34" s="14">
        <v>2</v>
      </c>
      <c r="E34" s="14">
        <v>3</v>
      </c>
      <c r="F34" s="14">
        <v>3</v>
      </c>
      <c r="G34" s="2">
        <f t="shared" si="0"/>
        <v>2.6</v>
      </c>
      <c r="H34" s="1" t="str">
        <f t="shared" si="1"/>
        <v>ดีเยี่ยม</v>
      </c>
    </row>
    <row r="36" spans="1:8" ht="20.25" customHeight="1" x14ac:dyDescent="0.2">
      <c r="A36" s="25" t="s">
        <v>22</v>
      </c>
      <c r="B36" s="25"/>
      <c r="C36" s="25"/>
      <c r="D36" s="25"/>
      <c r="E36" s="25"/>
      <c r="F36" s="25"/>
      <c r="G36" s="25"/>
      <c r="H36" s="25"/>
    </row>
    <row r="37" spans="1:8" ht="20.25" customHeight="1" x14ac:dyDescent="0.3">
      <c r="A37" s="18" t="s">
        <v>17</v>
      </c>
      <c r="B37" s="18"/>
      <c r="C37" s="18"/>
      <c r="D37" s="18"/>
      <c r="E37" s="18"/>
      <c r="F37" s="18"/>
      <c r="G37" s="18"/>
      <c r="H37" s="18"/>
    </row>
    <row r="38" spans="1:8" ht="20.25" customHeight="1" x14ac:dyDescent="0.25">
      <c r="A38" s="5" t="s">
        <v>9</v>
      </c>
      <c r="B38" s="6"/>
      <c r="C38" s="6"/>
      <c r="D38" s="6"/>
      <c r="E38" s="6"/>
      <c r="F38" s="6"/>
      <c r="G38" s="6"/>
      <c r="H38" s="6"/>
    </row>
    <row r="39" spans="1:8" ht="20.25" customHeight="1" x14ac:dyDescent="0.3">
      <c r="A39" s="7" t="s">
        <v>18</v>
      </c>
      <c r="B39" s="7">
        <f>COUNTIF(H6:H34,"ดีเยี่ยม")</f>
        <v>26</v>
      </c>
      <c r="C39" s="8"/>
      <c r="D39" s="18" t="s">
        <v>10</v>
      </c>
      <c r="E39" s="18"/>
      <c r="F39" s="18"/>
      <c r="G39" s="9">
        <f>(B39*100)/B43</f>
        <v>89.65517241379311</v>
      </c>
      <c r="H39" s="7"/>
    </row>
    <row r="40" spans="1:8" ht="20.25" customHeight="1" x14ac:dyDescent="0.3">
      <c r="A40" s="7" t="s">
        <v>14</v>
      </c>
      <c r="B40" s="7">
        <f>COUNTIF(H6:H34,"ดี")</f>
        <v>3</v>
      </c>
      <c r="C40" s="8"/>
      <c r="D40" s="18" t="s">
        <v>11</v>
      </c>
      <c r="E40" s="18"/>
      <c r="F40" s="18"/>
      <c r="G40" s="9">
        <f>(B40*100)/B43</f>
        <v>10.344827586206897</v>
      </c>
      <c r="H40" s="7"/>
    </row>
    <row r="41" spans="1:8" ht="20.25" customHeight="1" x14ac:dyDescent="0.3">
      <c r="A41" s="7" t="s">
        <v>19</v>
      </c>
      <c r="B41" s="7">
        <f>COUNTIF(H6:H34,"ผ่าน")</f>
        <v>0</v>
      </c>
      <c r="C41" s="8"/>
      <c r="D41" s="18" t="s">
        <v>12</v>
      </c>
      <c r="E41" s="18"/>
      <c r="F41" s="18"/>
      <c r="G41" s="9">
        <f>(B41*100)/B43</f>
        <v>0</v>
      </c>
      <c r="H41" s="7"/>
    </row>
    <row r="42" spans="1:8" ht="20.25" customHeight="1" x14ac:dyDescent="0.3">
      <c r="A42" s="7" t="s">
        <v>20</v>
      </c>
      <c r="B42" s="7">
        <f>COUNTIF(H6:H34,"ไม่ผ่าน")</f>
        <v>0</v>
      </c>
      <c r="C42" s="8"/>
      <c r="D42" s="18" t="s">
        <v>13</v>
      </c>
      <c r="E42" s="18"/>
      <c r="F42" s="18"/>
      <c r="G42" s="9">
        <f>(B42*100)/B43</f>
        <v>0</v>
      </c>
      <c r="H42" s="7"/>
    </row>
    <row r="43" spans="1:8" ht="20.25" customHeight="1" x14ac:dyDescent="0.3">
      <c r="A43" s="16" t="s">
        <v>27</v>
      </c>
      <c r="B43" s="15">
        <f>SUM(B39:B42)</f>
        <v>29</v>
      </c>
      <c r="C43" s="8"/>
      <c r="D43" s="15"/>
      <c r="E43" s="15"/>
      <c r="F43" s="15"/>
      <c r="G43" s="9"/>
      <c r="H43" s="15"/>
    </row>
    <row r="44" spans="1:8" ht="20.25" customHeight="1" x14ac:dyDescent="0.3">
      <c r="A44" s="10" t="s">
        <v>23</v>
      </c>
      <c r="B44" s="3"/>
      <c r="C44" s="3"/>
      <c r="D44" s="3"/>
      <c r="E44" s="3"/>
      <c r="F44" s="3"/>
      <c r="G44" s="3"/>
      <c r="H44" s="3"/>
    </row>
    <row r="45" spans="1:8" ht="20.25" customHeight="1" x14ac:dyDescent="0.3">
      <c r="A45" s="11" t="s">
        <v>16</v>
      </c>
      <c r="B45" s="12" t="s">
        <v>24</v>
      </c>
      <c r="C45" s="12" t="s">
        <v>15</v>
      </c>
      <c r="D45" s="12" t="s">
        <v>25</v>
      </c>
      <c r="E45" s="12" t="s">
        <v>26</v>
      </c>
      <c r="F45" s="3"/>
      <c r="G45" s="3"/>
      <c r="H45" s="3"/>
    </row>
    <row r="46" spans="1:8" ht="20.25" customHeight="1" x14ac:dyDescent="0.3">
      <c r="A46" s="11" t="s">
        <v>2</v>
      </c>
      <c r="B46" s="13">
        <f>COUNTIF(B6:B34,"3")</f>
        <v>23</v>
      </c>
      <c r="C46" s="13">
        <f>COUNTIF(B6:B34,"2")</f>
        <v>6</v>
      </c>
      <c r="D46" s="13">
        <f>COUNTIF(B6:B34,"1")</f>
        <v>0</v>
      </c>
      <c r="E46" s="13">
        <f>COUNTIF(B6:B34,"0")</f>
        <v>0</v>
      </c>
      <c r="F46" s="3"/>
      <c r="G46" s="3"/>
      <c r="H46" s="3"/>
    </row>
    <row r="47" spans="1:8" ht="20.25" customHeight="1" x14ac:dyDescent="0.3">
      <c r="A47" s="11" t="s">
        <v>3</v>
      </c>
      <c r="B47" s="13">
        <f>COUNTIF(C6:C34,"3")</f>
        <v>23</v>
      </c>
      <c r="C47" s="13">
        <f>COUNTIF(C6:C34,"2")</f>
        <v>6</v>
      </c>
      <c r="D47" s="13">
        <f>COUNTIF(C6:C34,"1")</f>
        <v>0</v>
      </c>
      <c r="E47" s="13">
        <f>COUNTIF(C6:C34,"0")</f>
        <v>0</v>
      </c>
      <c r="F47" s="3"/>
      <c r="G47" s="3"/>
      <c r="H47" s="3"/>
    </row>
    <row r="48" spans="1:8" ht="20.25" customHeight="1" x14ac:dyDescent="0.3">
      <c r="A48" s="11" t="s">
        <v>4</v>
      </c>
      <c r="B48" s="13">
        <f>COUNTIF(D6:D34,"3")</f>
        <v>21</v>
      </c>
      <c r="C48" s="13">
        <f>COUNTIF(D6:D34,"2")</f>
        <v>8</v>
      </c>
      <c r="D48" s="13">
        <f>COUNTIF(D6:D34,"1")</f>
        <v>0</v>
      </c>
      <c r="E48" s="13">
        <f>COUNTIF(D6:D34,"0")</f>
        <v>0</v>
      </c>
      <c r="F48" s="3"/>
      <c r="G48" s="3"/>
      <c r="H48" s="3"/>
    </row>
    <row r="49" spans="1:8" ht="20.25" customHeight="1" x14ac:dyDescent="0.3">
      <c r="A49" s="11" t="s">
        <v>5</v>
      </c>
      <c r="B49" s="13">
        <f>COUNTIF(E6:E34,"3")</f>
        <v>25</v>
      </c>
      <c r="C49" s="13">
        <f>COUNTIF(E6:E34,"2")</f>
        <v>4</v>
      </c>
      <c r="D49" s="13">
        <f>COUNTIF(E6:E34,"1")</f>
        <v>0</v>
      </c>
      <c r="E49" s="13">
        <f>COUNTIF(E6:E34,"0")</f>
        <v>0</v>
      </c>
      <c r="F49" s="3"/>
      <c r="G49" s="3"/>
      <c r="H49" s="3"/>
    </row>
    <row r="50" spans="1:8" ht="20.25" customHeight="1" x14ac:dyDescent="0.3">
      <c r="A50" s="11" t="s">
        <v>6</v>
      </c>
      <c r="B50" s="13">
        <f>COUNTIF(F6:F34,"3")</f>
        <v>29</v>
      </c>
      <c r="C50" s="13">
        <f>COUNTIF(F6:F34,"2")</f>
        <v>0</v>
      </c>
      <c r="D50" s="13">
        <f>COUNTIF(F6:F34,"1")</f>
        <v>0</v>
      </c>
      <c r="E50" s="13">
        <f>COUNTIF(F6:F34,"0")</f>
        <v>0</v>
      </c>
      <c r="F50" s="3"/>
      <c r="G50" s="3"/>
      <c r="H50" s="3"/>
    </row>
  </sheetData>
  <sheetProtection algorithmName="SHA-512" hashValue="PIwR9vwIsZB9ErpwEW+S/37h4gF1K55IPb9vhrugqlQDths9thD6i3qyFe+sHM7fuahreuYpAxLWo54c+BnTXQ==" saltValue="oHncZVSJtMf3hXdcZP37BQ==" spinCount="100000" sheet="1" objects="1" scenarios="1"/>
  <protectedRanges>
    <protectedRange sqref="B6:F34" name="ช่วง1"/>
  </protectedRanges>
  <mergeCells count="13">
    <mergeCell ref="D42:F42"/>
    <mergeCell ref="A1:H1"/>
    <mergeCell ref="A2:H2"/>
    <mergeCell ref="A3:H3"/>
    <mergeCell ref="A4:A5"/>
    <mergeCell ref="B4:F4"/>
    <mergeCell ref="G4:G5"/>
    <mergeCell ref="H4:H5"/>
    <mergeCell ref="A36:H36"/>
    <mergeCell ref="A37:H37"/>
    <mergeCell ref="D39:F39"/>
    <mergeCell ref="D40:F40"/>
    <mergeCell ref="D41:F4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acer-NB</cp:lastModifiedBy>
  <cp:lastPrinted>2022-04-03T08:55:48Z</cp:lastPrinted>
  <dcterms:created xsi:type="dcterms:W3CDTF">2020-09-05T11:17:44Z</dcterms:created>
  <dcterms:modified xsi:type="dcterms:W3CDTF">2022-04-04T13:32:23Z</dcterms:modified>
</cp:coreProperties>
</file>